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7. ITQ_5월_정기\10. 기출공지\105_엑셀\"/>
    </mc:Choice>
  </mc:AlternateContent>
  <xr:revisionPtr revIDLastSave="0" documentId="13_ncr:1_{9B8571A4-7DEA-4BC6-A830-6B3673D3788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9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매출4월">제1작업!$H$5:$H$12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5" i="3"/>
  <c r="H17" i="3" s="1"/>
  <c r="C16" i="3"/>
  <c r="C11" i="3"/>
  <c r="C6" i="3"/>
  <c r="C18" i="3" s="1"/>
  <c r="H11" i="2"/>
  <c r="E14" i="1"/>
  <c r="J14" i="1"/>
  <c r="I5" i="1"/>
  <c r="I6" i="1"/>
  <c r="I7" i="1"/>
  <c r="I8" i="1"/>
  <c r="I9" i="1"/>
  <c r="I10" i="1"/>
  <c r="I11" i="1"/>
  <c r="I12" i="1"/>
  <c r="J13" i="1"/>
  <c r="E13" i="1"/>
  <c r="J5" i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<sst xmlns="http://schemas.openxmlformats.org/spreadsheetml/2006/main" count="148" uniqueCount="48">
  <si>
    <t>전체 개수</t>
  </si>
  <si>
    <t>전체 평균</t>
  </si>
  <si>
    <t>제품번호</t>
  </si>
  <si>
    <t>분류</t>
  </si>
  <si>
    <t>제품명</t>
  </si>
  <si>
    <t>가격</t>
  </si>
  <si>
    <t>제조사</t>
  </si>
  <si>
    <t>순위</t>
  </si>
  <si>
    <t>구분</t>
  </si>
  <si>
    <t>세탁세제</t>
  </si>
  <si>
    <t>미래건강</t>
  </si>
  <si>
    <t>FC1-01</t>
  </si>
  <si>
    <t>청소세제</t>
  </si>
  <si>
    <t>주택세정제</t>
  </si>
  <si>
    <t>보리수</t>
  </si>
  <si>
    <t>FK1-01</t>
  </si>
  <si>
    <t>주방세제</t>
  </si>
  <si>
    <t>해피그린</t>
  </si>
  <si>
    <t>SL2-02</t>
  </si>
  <si>
    <t>SK2-02</t>
  </si>
  <si>
    <t>WC2-03</t>
  </si>
  <si>
    <t>살균세정제</t>
  </si>
  <si>
    <t>CC1-02</t>
  </si>
  <si>
    <t>FL2-03</t>
  </si>
  <si>
    <t>가격이 평균 가격 이상인 제품수</t>
  </si>
  <si>
    <t>4월매출
(천원)</t>
    <phoneticPr fontId="2" type="noConversion"/>
  </si>
  <si>
    <t>3월매출
(천원)</t>
    <phoneticPr fontId="2" type="noConversion"/>
  </si>
  <si>
    <t>청소세제 3월매출(천원) 합계</t>
    <phoneticPr fontId="2" type="noConversion"/>
  </si>
  <si>
    <t>가격</t>
    <phoneticPr fontId="2" type="noConversion"/>
  </si>
  <si>
    <t>파워젤</t>
    <phoneticPr fontId="2" type="noConversion"/>
  </si>
  <si>
    <t>리큐 제트</t>
  </si>
  <si>
    <t>리큐 제트</t>
    <phoneticPr fontId="2" type="noConversion"/>
  </si>
  <si>
    <t>다우니 블루</t>
    <phoneticPr fontId="2" type="noConversion"/>
  </si>
  <si>
    <t>슈가버블</t>
    <phoneticPr fontId="2" type="noConversion"/>
  </si>
  <si>
    <t>트로피칼</t>
    <phoneticPr fontId="2" type="noConversion"/>
  </si>
  <si>
    <t>주방세제</t>
    <phoneticPr fontId="2" type="noConversion"/>
  </si>
  <si>
    <t>비타민베리</t>
    <phoneticPr fontId="2" type="noConversion"/>
  </si>
  <si>
    <t>SL1-01</t>
    <phoneticPr fontId="2" type="noConversion"/>
  </si>
  <si>
    <t>세탁세제 4월매출(천원) 전체 합계</t>
    <phoneticPr fontId="2" type="noConversion"/>
  </si>
  <si>
    <t>보리수</t>
    <phoneticPr fontId="2" type="noConversion"/>
  </si>
  <si>
    <t>&lt;=20000</t>
    <phoneticPr fontId="2" type="noConversion"/>
  </si>
  <si>
    <t>청소세제 개수</t>
  </si>
  <si>
    <t>주방세제 개수</t>
  </si>
  <si>
    <t>세탁세제 개수</t>
  </si>
  <si>
    <t>청소세제 평균</t>
  </si>
  <si>
    <t>주방세제 평균</t>
  </si>
  <si>
    <t>세탁세제 평균</t>
  </si>
  <si>
    <t>세탁세제 3월매출(천원)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</si>
</sst>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#,##0_ "/>
    <numFmt numFmtId="177" formatCode="?,??0&quot;명&quot;"/>
    <numFmt numFmtId="178" formatCode="#,##0&quot;원&quot;"/>
    <numFmt numFmtId="179" formatCode="_-* #,##0.0000_-;\-* #,##0.000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41" fontId="3" fillId="0" borderId="5" xfId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41" fontId="3" fillId="0" borderId="1" xfId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178" fontId="3" fillId="0" borderId="4" xfId="1" applyNumberFormat="1" applyFont="1" applyBorder="1" applyAlignment="1">
      <alignment horizontal="right" vertical="center"/>
    </xf>
    <xf numFmtId="178" fontId="3" fillId="0" borderId="1" xfId="1" applyNumberFormat="1" applyFont="1" applyBorder="1" applyAlignment="1">
      <alignment horizontal="right" vertical="center"/>
    </xf>
    <xf numFmtId="178" fontId="3" fillId="0" borderId="9" xfId="1" applyNumberFormat="1" applyFont="1" applyBorder="1" applyAlignment="1">
      <alignment horizontal="right" vertical="center"/>
    </xf>
    <xf numFmtId="178" fontId="3" fillId="0" borderId="0" xfId="0" applyNumberFormat="1" applyFont="1">
      <alignment vertical="center"/>
    </xf>
    <xf numFmtId="179" fontId="3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178" fontId="3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세탁세</a:t>
            </a:r>
            <a:r>
              <a:rPr lang="ko-KR" altLang="en-US" sz="2000" b="1"/>
              <a:t>제</a:t>
            </a:r>
            <a:r>
              <a:rPr lang="ko-KR" sz="2000" b="1"/>
              <a:t> 및 주방세제 </a:t>
            </a:r>
            <a:r>
              <a:rPr lang="en-US" sz="2000" b="1"/>
              <a:t>4</a:t>
            </a:r>
            <a:r>
              <a:rPr lang="ko-KR" sz="2000" b="1"/>
              <a:t>월 매출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가격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(제1작업!$C$5,제1작업!$C$7:$C$9,제1작업!$C$11:$C$12)</c:f>
              <c:strCache>
                <c:ptCount val="6"/>
                <c:pt idx="0">
                  <c:v>리큐 제트</c:v>
                </c:pt>
                <c:pt idx="1">
                  <c:v>트로피칼</c:v>
                </c:pt>
                <c:pt idx="2">
                  <c:v>파워젤</c:v>
                </c:pt>
                <c:pt idx="3">
                  <c:v>슈가버블</c:v>
                </c:pt>
                <c:pt idx="4">
                  <c:v>비타민베리</c:v>
                </c:pt>
                <c:pt idx="5">
                  <c:v>다우니 블루</c:v>
                </c:pt>
              </c:strCache>
            </c:strRef>
          </c:cat>
          <c:val>
            <c:numRef>
              <c:f>(제1작업!$F$5,제1작업!$F$7:$F$9,제1작업!$F$11:$F$12)</c:f>
              <c:numCache>
                <c:formatCode>#,##0"원"</c:formatCode>
                <c:ptCount val="6"/>
                <c:pt idx="0">
                  <c:v>28700</c:v>
                </c:pt>
                <c:pt idx="1">
                  <c:v>9700</c:v>
                </c:pt>
                <c:pt idx="2">
                  <c:v>18500</c:v>
                </c:pt>
                <c:pt idx="3">
                  <c:v>11000</c:v>
                </c:pt>
                <c:pt idx="4">
                  <c:v>8500</c:v>
                </c:pt>
                <c:pt idx="5">
                  <c:v>15300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2B-4DAB-8934-1EAFABD53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90368512"/>
        <c:axId val="1690368096"/>
      </c:barChart>
      <c:lineChart>
        <c:grouping val="standard"/>
        <c:varyColors val="0"/>
        <c:ser>
          <c:idx val="1"/>
          <c:order val="1"/>
          <c:tx>
            <c:v>4월매출(천원)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2B-4DAB-8934-1EAFABD537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(제1작업!$C$5,제1작업!$C$7:$C$9,제1작업!$C$11:$C$12)</c:f>
              <c:strCache>
                <c:ptCount val="6"/>
                <c:pt idx="0">
                  <c:v>리큐 제트</c:v>
                </c:pt>
                <c:pt idx="1">
                  <c:v>트로피칼</c:v>
                </c:pt>
                <c:pt idx="2">
                  <c:v>파워젤</c:v>
                </c:pt>
                <c:pt idx="3">
                  <c:v>슈가버블</c:v>
                </c:pt>
                <c:pt idx="4">
                  <c:v>비타민베리</c:v>
                </c:pt>
                <c:pt idx="5">
                  <c:v>다우니 블루</c:v>
                </c:pt>
              </c:strCache>
            </c:strRef>
          </c:cat>
          <c:val>
            <c:numRef>
              <c:f>(제1작업!$H$5,제1작업!$H$7:$H$9,제1작업!$H$11:$H$12)</c:f>
              <c:numCache>
                <c:formatCode>_(* #,##0_);_(* \(#,##0\);_(* "-"_);_(@_)</c:formatCode>
                <c:ptCount val="6"/>
                <c:pt idx="0">
                  <c:v>92600</c:v>
                </c:pt>
                <c:pt idx="1">
                  <c:v>28960</c:v>
                </c:pt>
                <c:pt idx="2">
                  <c:v>38470</c:v>
                </c:pt>
                <c:pt idx="3">
                  <c:v>56590</c:v>
                </c:pt>
                <c:pt idx="4">
                  <c:v>23770</c:v>
                </c:pt>
                <c:pt idx="5">
                  <c:v>35600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B-4DAB-8934-1EAFABD53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370592"/>
        <c:axId val="1690371424"/>
      </c:lineChart>
      <c:catAx>
        <c:axId val="169036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90368096"/>
        <c:crosses val="autoZero"/>
        <c:auto val="1"/>
        <c:lblAlgn val="ctr"/>
        <c:lblOffset val="100"/>
        <c:noMultiLvlLbl val="0"/>
      </c:catAx>
      <c:valAx>
        <c:axId val="169036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90368512"/>
        <c:crosses val="autoZero"/>
        <c:crossBetween val="between"/>
      </c:valAx>
      <c:valAx>
        <c:axId val="1690371424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90370592"/>
        <c:crosses val="max"/>
        <c:crossBetween val="between"/>
        <c:majorUnit val="20000"/>
      </c:valAx>
      <c:catAx>
        <c:axId val="1690370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9037142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112732</xdr:rowOff>
    </xdr:from>
    <xdr:to>
      <xdr:col>6</xdr:col>
      <xdr:colOff>552450</xdr:colOff>
      <xdr:row>2</xdr:row>
      <xdr:rowOff>211792</xdr:rowOff>
    </xdr:to>
    <xdr:sp macro="" textlink="">
      <xdr:nvSpPr>
        <xdr:cNvPr id="3" name="배지 2">
          <a:extLst>
            <a:ext uri="{FF2B5EF4-FFF2-40B4-BE49-F238E27FC236}">
              <a16:creationId xmlns:a16="http://schemas.microsoft.com/office/drawing/2014/main" id="{215462F2-3712-488F-9A79-1DECCA48B09C}"/>
            </a:ext>
          </a:extLst>
        </xdr:cNvPr>
        <xdr:cNvSpPr/>
      </xdr:nvSpPr>
      <xdr:spPr>
        <a:xfrm>
          <a:off x="125506" y="112732"/>
          <a:ext cx="4945156" cy="744519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홈케어 제품 매출 현황</a:t>
          </a:r>
        </a:p>
      </xdr:txBody>
    </xdr:sp>
    <xdr:clientData/>
  </xdr:twoCellAnchor>
  <xdr:twoCellAnchor>
    <xdr:from>
      <xdr:col>7</xdr:col>
      <xdr:colOff>0</xdr:colOff>
      <xdr:row>0</xdr:row>
      <xdr:rowOff>109706</xdr:rowOff>
    </xdr:from>
    <xdr:to>
      <xdr:col>9</xdr:col>
      <xdr:colOff>878540</xdr:colOff>
      <xdr:row>2</xdr:row>
      <xdr:rowOff>214817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8BF99A77-B662-435B-987B-B73E5BF65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6753" y="109706"/>
          <a:ext cx="2635622" cy="7505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42A6BD1-FBD5-422B-84DF-3AB1F96E0E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0.27781</cdr:x>
      <cdr:y>0.10927</cdr:y>
    </cdr:from>
    <cdr:to>
      <cdr:x>0.42504</cdr:x>
      <cdr:y>0.19893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D6B18C4F-F0FD-4D70-8CE5-8F9176A7E00F}"/>
            </a:ext>
          </a:extLst>
        </cdr:cNvPr>
        <cdr:cNvSpPr/>
      </cdr:nvSpPr>
      <cdr:spPr>
        <a:xfrm xmlns:a="http://schemas.openxmlformats.org/drawingml/2006/main">
          <a:off x="2582042" y="663902"/>
          <a:ext cx="1368424" cy="544787"/>
        </a:xfrm>
        <a:prstGeom xmlns:a="http://schemas.openxmlformats.org/drawingml/2006/main" prst="wedgeRoundRectCallout">
          <a:avLst>
            <a:gd name="adj1" fmla="val -81879"/>
            <a:gd name="adj2" fmla="val -6587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</a:t>
          </a:r>
          <a:r>
            <a:rPr lang="en-US" altLang="ko-KR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4</a:t>
          </a:r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월매출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19"/>
  <sheetViews>
    <sheetView tabSelected="1" zoomScaleNormal="100" workbookViewId="0">
      <selection activeCell="K28" sqref="K28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3.875" style="1" customWidth="1"/>
    <col min="4" max="5" width="11" style="1" customWidth="1"/>
    <col min="6" max="10" width="11.5" style="1" customWidth="1"/>
    <col min="11" max="11" width="8.75" style="1"/>
    <col min="12" max="12" width="14.375" style="1" customWidth="1"/>
    <col min="13" max="16384" width="8.75" style="1"/>
  </cols>
  <sheetData>
    <row r="1" spans="2:10" ht="25.15" customHeight="1" x14ac:dyDescent="0.3"/>
    <row r="2" spans="2:10" ht="25.15" customHeight="1" x14ac:dyDescent="0.3"/>
    <row r="3" spans="2:10" ht="25.15" customHeight="1" thickBot="1" x14ac:dyDescent="0.35"/>
    <row r="4" spans="2:10" ht="27.75" thickBot="1" x14ac:dyDescent="0.35">
      <c r="B4" s="18" t="s">
        <v>2</v>
      </c>
      <c r="C4" s="19" t="s">
        <v>4</v>
      </c>
      <c r="D4" s="19" t="s">
        <v>3</v>
      </c>
      <c r="E4" s="9" t="s">
        <v>6</v>
      </c>
      <c r="F4" s="19" t="s">
        <v>5</v>
      </c>
      <c r="G4" s="9" t="s">
        <v>26</v>
      </c>
      <c r="H4" s="9" t="s">
        <v>25</v>
      </c>
      <c r="I4" s="19" t="s">
        <v>7</v>
      </c>
      <c r="J4" s="20" t="s">
        <v>8</v>
      </c>
    </row>
    <row r="5" spans="2:10" ht="20.45" customHeight="1" x14ac:dyDescent="0.3">
      <c r="B5" s="25" t="s">
        <v>37</v>
      </c>
      <c r="C5" s="4" t="s">
        <v>31</v>
      </c>
      <c r="D5" s="4" t="s">
        <v>9</v>
      </c>
      <c r="E5" s="27" t="s">
        <v>10</v>
      </c>
      <c r="F5" s="30">
        <v>28700</v>
      </c>
      <c r="G5" s="5">
        <v>82570</v>
      </c>
      <c r="H5" s="5">
        <v>92600</v>
      </c>
      <c r="I5" s="4">
        <f t="shared" ref="I5:I12" si="0">_xlfn.RANK.EQ(H5,매출4월)</f>
        <v>1</v>
      </c>
      <c r="J5" s="13" t="str">
        <f t="shared" ref="J5:J12" si="1">IF(MID(B5,3,1)="1","농축","일반")</f>
        <v>농축</v>
      </c>
    </row>
    <row r="6" spans="2:10" ht="20.45" customHeight="1" x14ac:dyDescent="0.3">
      <c r="B6" s="6" t="s">
        <v>11</v>
      </c>
      <c r="C6" s="2" t="s">
        <v>13</v>
      </c>
      <c r="D6" s="2" t="s">
        <v>12</v>
      </c>
      <c r="E6" s="28" t="s">
        <v>14</v>
      </c>
      <c r="F6" s="31">
        <v>9800</v>
      </c>
      <c r="G6" s="3">
        <v>18300</v>
      </c>
      <c r="H6" s="3">
        <v>21800</v>
      </c>
      <c r="I6" s="2">
        <f t="shared" si="0"/>
        <v>8</v>
      </c>
      <c r="J6" s="14" t="str">
        <f t="shared" si="1"/>
        <v>농축</v>
      </c>
    </row>
    <row r="7" spans="2:10" ht="20.45" customHeight="1" x14ac:dyDescent="0.3">
      <c r="B7" s="6" t="s">
        <v>15</v>
      </c>
      <c r="C7" s="2" t="s">
        <v>34</v>
      </c>
      <c r="D7" s="2" t="s">
        <v>16</v>
      </c>
      <c r="E7" s="28" t="s">
        <v>17</v>
      </c>
      <c r="F7" s="31">
        <v>9700</v>
      </c>
      <c r="G7" s="3">
        <v>21350</v>
      </c>
      <c r="H7" s="3">
        <v>28960</v>
      </c>
      <c r="I7" s="2">
        <f t="shared" si="0"/>
        <v>6</v>
      </c>
      <c r="J7" s="14" t="str">
        <f t="shared" si="1"/>
        <v>농축</v>
      </c>
    </row>
    <row r="8" spans="2:10" ht="20.45" customHeight="1" x14ac:dyDescent="0.3">
      <c r="B8" s="6" t="s">
        <v>18</v>
      </c>
      <c r="C8" s="2" t="s">
        <v>29</v>
      </c>
      <c r="D8" s="2" t="s">
        <v>9</v>
      </c>
      <c r="E8" s="28" t="s">
        <v>17</v>
      </c>
      <c r="F8" s="31">
        <v>18500</v>
      </c>
      <c r="G8" s="3">
        <v>42760</v>
      </c>
      <c r="H8" s="3">
        <v>38470</v>
      </c>
      <c r="I8" s="2">
        <f t="shared" si="0"/>
        <v>3</v>
      </c>
      <c r="J8" s="14" t="str">
        <f t="shared" si="1"/>
        <v>일반</v>
      </c>
    </row>
    <row r="9" spans="2:10" ht="20.45" customHeight="1" x14ac:dyDescent="0.3">
      <c r="B9" s="6" t="s">
        <v>19</v>
      </c>
      <c r="C9" s="2" t="s">
        <v>33</v>
      </c>
      <c r="D9" s="2" t="s">
        <v>16</v>
      </c>
      <c r="E9" s="28" t="s">
        <v>10</v>
      </c>
      <c r="F9" s="31">
        <v>11000</v>
      </c>
      <c r="G9" s="3">
        <v>50700</v>
      </c>
      <c r="H9" s="3">
        <v>56590</v>
      </c>
      <c r="I9" s="2">
        <f t="shared" si="0"/>
        <v>2</v>
      </c>
      <c r="J9" s="14" t="str">
        <f t="shared" si="1"/>
        <v>일반</v>
      </c>
    </row>
    <row r="10" spans="2:10" ht="20.45" customHeight="1" x14ac:dyDescent="0.3">
      <c r="B10" s="6" t="s">
        <v>20</v>
      </c>
      <c r="C10" s="2" t="s">
        <v>21</v>
      </c>
      <c r="D10" s="2" t="s">
        <v>12</v>
      </c>
      <c r="E10" s="28" t="s">
        <v>10</v>
      </c>
      <c r="F10" s="31">
        <v>21300</v>
      </c>
      <c r="G10" s="3">
        <v>31580</v>
      </c>
      <c r="H10" s="3">
        <v>34600</v>
      </c>
      <c r="I10" s="2">
        <f t="shared" si="0"/>
        <v>5</v>
      </c>
      <c r="J10" s="14" t="str">
        <f t="shared" si="1"/>
        <v>일반</v>
      </c>
    </row>
    <row r="11" spans="2:10" ht="20.45" customHeight="1" x14ac:dyDescent="0.3">
      <c r="B11" s="6" t="s">
        <v>22</v>
      </c>
      <c r="C11" s="2" t="s">
        <v>36</v>
      </c>
      <c r="D11" s="2" t="s">
        <v>35</v>
      </c>
      <c r="E11" s="28" t="s">
        <v>17</v>
      </c>
      <c r="F11" s="31">
        <v>8500</v>
      </c>
      <c r="G11" s="3">
        <v>19840</v>
      </c>
      <c r="H11" s="3">
        <v>23770</v>
      </c>
      <c r="I11" s="2">
        <f t="shared" si="0"/>
        <v>7</v>
      </c>
      <c r="J11" s="14" t="str">
        <f t="shared" si="1"/>
        <v>농축</v>
      </c>
    </row>
    <row r="12" spans="2:10" ht="20.45" customHeight="1" thickBot="1" x14ac:dyDescent="0.35">
      <c r="B12" s="26" t="s">
        <v>23</v>
      </c>
      <c r="C12" s="7" t="s">
        <v>32</v>
      </c>
      <c r="D12" s="7" t="s">
        <v>9</v>
      </c>
      <c r="E12" s="17" t="s">
        <v>14</v>
      </c>
      <c r="F12" s="32">
        <v>15300</v>
      </c>
      <c r="G12" s="8">
        <v>37960</v>
      </c>
      <c r="H12" s="8">
        <v>35600</v>
      </c>
      <c r="I12" s="7">
        <f t="shared" si="0"/>
        <v>4</v>
      </c>
      <c r="J12" s="15" t="str">
        <f t="shared" si="1"/>
        <v>일반</v>
      </c>
    </row>
    <row r="13" spans="2:10" ht="20.45" customHeight="1" x14ac:dyDescent="0.3">
      <c r="B13" s="39" t="s">
        <v>24</v>
      </c>
      <c r="C13" s="40"/>
      <c r="D13" s="41"/>
      <c r="E13" s="5" t="str">
        <f>COUNTIF(F5:F12,"&gt;="&amp;AVERAGE(F5:F12))&amp;"개"</f>
        <v>3개</v>
      </c>
      <c r="F13" s="42"/>
      <c r="G13" s="44" t="s">
        <v>27</v>
      </c>
      <c r="H13" s="40"/>
      <c r="I13" s="41"/>
      <c r="J13" s="21">
        <f>SUMIF(D5:D12,"청소세제",G5:G12)</f>
        <v>49880</v>
      </c>
    </row>
    <row r="14" spans="2:10" ht="20.45" customHeight="1" thickBot="1" x14ac:dyDescent="0.35">
      <c r="B14" s="45" t="s">
        <v>47</v>
      </c>
      <c r="C14" s="46"/>
      <c r="D14" s="47"/>
      <c r="E14" s="17">
        <f>DAVERAGE(B4:H12,6,D4:D5)</f>
        <v>54430</v>
      </c>
      <c r="F14" s="43"/>
      <c r="G14" s="10" t="s">
        <v>4</v>
      </c>
      <c r="H14" s="7" t="s">
        <v>30</v>
      </c>
      <c r="I14" s="22" t="s">
        <v>28</v>
      </c>
      <c r="J14" s="16">
        <f>VLOOKUP(H14,C5:H12,4,FALSE)</f>
        <v>28700</v>
      </c>
    </row>
    <row r="16" spans="2:10" x14ac:dyDescent="0.3">
      <c r="E16" s="29"/>
    </row>
    <row r="17" spans="5:12" x14ac:dyDescent="0.3">
      <c r="I17" s="29"/>
      <c r="L17" s="34"/>
    </row>
    <row r="19" spans="5:12" x14ac:dyDescent="0.3">
      <c r="E19" s="33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$H5&lt;=30000</formula>
    </cfRule>
  </conditionalFormatting>
  <dataValidations disablePrompts="1"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zoomScale="115" zoomScaleNormal="115" workbookViewId="0">
      <selection activeCell="H18" sqref="H18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3.875" style="1" customWidth="1"/>
    <col min="4" max="5" width="11" style="1" customWidth="1"/>
    <col min="6" max="8" width="11.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2</v>
      </c>
      <c r="C2" s="19" t="s">
        <v>4</v>
      </c>
      <c r="D2" s="19" t="s">
        <v>3</v>
      </c>
      <c r="E2" s="9" t="s">
        <v>6</v>
      </c>
      <c r="F2" s="19" t="s">
        <v>5</v>
      </c>
      <c r="G2" s="9" t="s">
        <v>26</v>
      </c>
      <c r="H2" s="9" t="s">
        <v>25</v>
      </c>
    </row>
    <row r="3" spans="2:8" x14ac:dyDescent="0.3">
      <c r="B3" s="25" t="s">
        <v>37</v>
      </c>
      <c r="C3" s="4" t="s">
        <v>31</v>
      </c>
      <c r="D3" s="4" t="s">
        <v>9</v>
      </c>
      <c r="E3" s="27" t="s">
        <v>10</v>
      </c>
      <c r="F3" s="30">
        <v>28700</v>
      </c>
      <c r="G3" s="5">
        <v>82570</v>
      </c>
      <c r="H3" s="5">
        <v>92630</v>
      </c>
    </row>
    <row r="4" spans="2:8" x14ac:dyDescent="0.3">
      <c r="B4" s="6" t="s">
        <v>11</v>
      </c>
      <c r="C4" s="2" t="s">
        <v>13</v>
      </c>
      <c r="D4" s="2" t="s">
        <v>12</v>
      </c>
      <c r="E4" s="28" t="s">
        <v>14</v>
      </c>
      <c r="F4" s="31">
        <v>9800</v>
      </c>
      <c r="G4" s="3">
        <v>18300</v>
      </c>
      <c r="H4" s="3">
        <v>21800</v>
      </c>
    </row>
    <row r="5" spans="2:8" x14ac:dyDescent="0.3">
      <c r="B5" s="6" t="s">
        <v>15</v>
      </c>
      <c r="C5" s="2" t="s">
        <v>34</v>
      </c>
      <c r="D5" s="2" t="s">
        <v>16</v>
      </c>
      <c r="E5" s="28" t="s">
        <v>17</v>
      </c>
      <c r="F5" s="31">
        <v>9700</v>
      </c>
      <c r="G5" s="3">
        <v>21350</v>
      </c>
      <c r="H5" s="3">
        <v>28960</v>
      </c>
    </row>
    <row r="6" spans="2:8" x14ac:dyDescent="0.3">
      <c r="B6" s="6" t="s">
        <v>18</v>
      </c>
      <c r="C6" s="2" t="s">
        <v>29</v>
      </c>
      <c r="D6" s="2" t="s">
        <v>9</v>
      </c>
      <c r="E6" s="28" t="s">
        <v>17</v>
      </c>
      <c r="F6" s="31">
        <v>18500</v>
      </c>
      <c r="G6" s="3">
        <v>42760</v>
      </c>
      <c r="H6" s="3">
        <v>38470</v>
      </c>
    </row>
    <row r="7" spans="2:8" x14ac:dyDescent="0.3">
      <c r="B7" s="6" t="s">
        <v>19</v>
      </c>
      <c r="C7" s="2" t="s">
        <v>33</v>
      </c>
      <c r="D7" s="2" t="s">
        <v>16</v>
      </c>
      <c r="E7" s="28" t="s">
        <v>10</v>
      </c>
      <c r="F7" s="31">
        <v>11000</v>
      </c>
      <c r="G7" s="3">
        <v>50700</v>
      </c>
      <c r="H7" s="3">
        <v>56590</v>
      </c>
    </row>
    <row r="8" spans="2:8" x14ac:dyDescent="0.3">
      <c r="B8" s="6" t="s">
        <v>20</v>
      </c>
      <c r="C8" s="2" t="s">
        <v>21</v>
      </c>
      <c r="D8" s="2" t="s">
        <v>12</v>
      </c>
      <c r="E8" s="28" t="s">
        <v>10</v>
      </c>
      <c r="F8" s="31">
        <v>21300</v>
      </c>
      <c r="G8" s="3">
        <v>31580</v>
      </c>
      <c r="H8" s="3">
        <v>34600</v>
      </c>
    </row>
    <row r="9" spans="2:8" x14ac:dyDescent="0.3">
      <c r="B9" s="6" t="s">
        <v>22</v>
      </c>
      <c r="C9" s="2" t="s">
        <v>36</v>
      </c>
      <c r="D9" s="2" t="s">
        <v>35</v>
      </c>
      <c r="E9" s="28" t="s">
        <v>17</v>
      </c>
      <c r="F9" s="31">
        <v>8500</v>
      </c>
      <c r="G9" s="3">
        <v>19840</v>
      </c>
      <c r="H9" s="3">
        <v>23770</v>
      </c>
    </row>
    <row r="10" spans="2:8" ht="14.25" thickBot="1" x14ac:dyDescent="0.35">
      <c r="B10" s="26" t="s">
        <v>23</v>
      </c>
      <c r="C10" s="7" t="s">
        <v>32</v>
      </c>
      <c r="D10" s="7" t="s">
        <v>9</v>
      </c>
      <c r="E10" s="17" t="s">
        <v>14</v>
      </c>
      <c r="F10" s="32">
        <v>15300</v>
      </c>
      <c r="G10" s="8">
        <v>37960</v>
      </c>
      <c r="H10" s="8">
        <v>35600</v>
      </c>
    </row>
    <row r="11" spans="2:8" x14ac:dyDescent="0.3">
      <c r="B11" s="48" t="s">
        <v>38</v>
      </c>
      <c r="C11" s="48"/>
      <c r="D11" s="48"/>
      <c r="E11" s="48"/>
      <c r="F11" s="48"/>
      <c r="G11" s="48"/>
      <c r="H11" s="23">
        <f>DSUM(B2:H10,7,D2:D3)</f>
        <v>166700</v>
      </c>
    </row>
    <row r="13" spans="2:8" ht="14.25" thickBot="1" x14ac:dyDescent="0.35">
      <c r="H13" s="29"/>
    </row>
    <row r="14" spans="2:8" ht="27.75" thickBot="1" x14ac:dyDescent="0.35">
      <c r="B14" s="9" t="s">
        <v>6</v>
      </c>
      <c r="C14" s="9" t="s">
        <v>26</v>
      </c>
    </row>
    <row r="15" spans="2:8" x14ac:dyDescent="0.3">
      <c r="B15" s="1" t="s">
        <v>39</v>
      </c>
      <c r="H15" s="24"/>
    </row>
    <row r="16" spans="2:8" x14ac:dyDescent="0.3">
      <c r="C16" s="1" t="s">
        <v>40</v>
      </c>
    </row>
    <row r="17" spans="2:5" ht="14.25" thickBot="1" x14ac:dyDescent="0.35"/>
    <row r="18" spans="2:5" ht="27.75" thickBot="1" x14ac:dyDescent="0.35">
      <c r="B18" s="19" t="s">
        <v>4</v>
      </c>
      <c r="C18" s="9" t="s">
        <v>6</v>
      </c>
      <c r="D18" s="9" t="s">
        <v>26</v>
      </c>
      <c r="E18" s="9" t="s">
        <v>25</v>
      </c>
    </row>
    <row r="19" spans="2:5" x14ac:dyDescent="0.3">
      <c r="B19" s="2" t="s">
        <v>13</v>
      </c>
      <c r="C19" s="28" t="s">
        <v>14</v>
      </c>
      <c r="D19" s="3">
        <v>18300</v>
      </c>
      <c r="E19" s="3">
        <v>21800</v>
      </c>
    </row>
    <row r="20" spans="2:5" x14ac:dyDescent="0.3">
      <c r="B20" s="2" t="s">
        <v>36</v>
      </c>
      <c r="C20" s="28" t="s">
        <v>17</v>
      </c>
      <c r="D20" s="3">
        <v>19840</v>
      </c>
      <c r="E20" s="3">
        <v>23770</v>
      </c>
    </row>
    <row r="21" spans="2:5" ht="14.25" thickBot="1" x14ac:dyDescent="0.35">
      <c r="B21" s="7" t="s">
        <v>32</v>
      </c>
      <c r="C21" s="17" t="s">
        <v>14</v>
      </c>
      <c r="D21" s="8">
        <v>37960</v>
      </c>
      <c r="E21" s="8">
        <v>35600</v>
      </c>
    </row>
  </sheetData>
  <mergeCells count="1">
    <mergeCell ref="B11:G11"/>
  </mergeCells>
  <phoneticPr fontId="2" type="noConversion"/>
  <conditionalFormatting sqref="B3:H10">
    <cfRule type="expression" dxfId="1" priority="1">
      <formula>$H3&lt;=30000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8"/>
  <sheetViews>
    <sheetView zoomScaleNormal="100" workbookViewId="0">
      <selection activeCell="K24" sqref="K24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3.875" style="1" customWidth="1"/>
    <col min="4" max="4" width="13.75" style="1" bestFit="1" customWidth="1"/>
    <col min="5" max="5" width="11" style="1" customWidth="1"/>
    <col min="6" max="8" width="11.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8" t="s">
        <v>2</v>
      </c>
      <c r="C2" s="19" t="s">
        <v>4</v>
      </c>
      <c r="D2" s="19" t="s">
        <v>3</v>
      </c>
      <c r="E2" s="9" t="s">
        <v>6</v>
      </c>
      <c r="F2" s="19" t="s">
        <v>5</v>
      </c>
      <c r="G2" s="9" t="s">
        <v>26</v>
      </c>
      <c r="H2" s="9" t="s">
        <v>25</v>
      </c>
    </row>
    <row r="3" spans="2:8" x14ac:dyDescent="0.3">
      <c r="B3" s="25" t="s">
        <v>11</v>
      </c>
      <c r="C3" s="4" t="s">
        <v>13</v>
      </c>
      <c r="D3" s="4" t="s">
        <v>12</v>
      </c>
      <c r="E3" s="27" t="s">
        <v>14</v>
      </c>
      <c r="F3" s="30">
        <v>9800</v>
      </c>
      <c r="G3" s="5">
        <v>18300</v>
      </c>
      <c r="H3" s="5">
        <v>21800</v>
      </c>
    </row>
    <row r="4" spans="2:8" x14ac:dyDescent="0.3">
      <c r="B4" s="6" t="s">
        <v>20</v>
      </c>
      <c r="C4" s="2" t="s">
        <v>21</v>
      </c>
      <c r="D4" s="2" t="s">
        <v>12</v>
      </c>
      <c r="E4" s="28" t="s">
        <v>10</v>
      </c>
      <c r="F4" s="31">
        <v>21300</v>
      </c>
      <c r="G4" s="3">
        <v>31580</v>
      </c>
      <c r="H4" s="3">
        <v>34600</v>
      </c>
    </row>
    <row r="5" spans="2:8" x14ac:dyDescent="0.3">
      <c r="B5" s="6"/>
      <c r="C5" s="2"/>
      <c r="D5" s="11" t="s">
        <v>44</v>
      </c>
      <c r="E5" s="28"/>
      <c r="F5" s="31"/>
      <c r="G5" s="3"/>
      <c r="H5" s="3">
        <f>SUBTOTAL(1,H3:H4)</f>
        <v>28200</v>
      </c>
    </row>
    <row r="6" spans="2:8" x14ac:dyDescent="0.3">
      <c r="B6" s="6"/>
      <c r="C6" s="2">
        <f>SUBTOTAL(3,C3:C4)</f>
        <v>2</v>
      </c>
      <c r="D6" s="11" t="s">
        <v>41</v>
      </c>
      <c r="E6" s="28"/>
      <c r="F6" s="31"/>
      <c r="G6" s="3"/>
      <c r="H6" s="3"/>
    </row>
    <row r="7" spans="2:8" x14ac:dyDescent="0.3">
      <c r="B7" s="6" t="s">
        <v>15</v>
      </c>
      <c r="C7" s="2" t="s">
        <v>34</v>
      </c>
      <c r="D7" s="2" t="s">
        <v>16</v>
      </c>
      <c r="E7" s="28" t="s">
        <v>17</v>
      </c>
      <c r="F7" s="31">
        <v>9700</v>
      </c>
      <c r="G7" s="3">
        <v>21350</v>
      </c>
      <c r="H7" s="3">
        <v>28960</v>
      </c>
    </row>
    <row r="8" spans="2:8" x14ac:dyDescent="0.3">
      <c r="B8" s="6" t="s">
        <v>19</v>
      </c>
      <c r="C8" s="2" t="s">
        <v>33</v>
      </c>
      <c r="D8" s="2" t="s">
        <v>16</v>
      </c>
      <c r="E8" s="28" t="s">
        <v>10</v>
      </c>
      <c r="F8" s="31">
        <v>11000</v>
      </c>
      <c r="G8" s="3">
        <v>50700</v>
      </c>
      <c r="H8" s="3">
        <v>56590</v>
      </c>
    </row>
    <row r="9" spans="2:8" x14ac:dyDescent="0.3">
      <c r="B9" s="6" t="s">
        <v>22</v>
      </c>
      <c r="C9" s="2" t="s">
        <v>36</v>
      </c>
      <c r="D9" s="2" t="s">
        <v>35</v>
      </c>
      <c r="E9" s="28" t="s">
        <v>17</v>
      </c>
      <c r="F9" s="31">
        <v>8500</v>
      </c>
      <c r="G9" s="3">
        <v>19840</v>
      </c>
      <c r="H9" s="3">
        <v>23770</v>
      </c>
    </row>
    <row r="10" spans="2:8" x14ac:dyDescent="0.3">
      <c r="B10" s="6"/>
      <c r="C10" s="2"/>
      <c r="D10" s="11" t="s">
        <v>45</v>
      </c>
      <c r="E10" s="28"/>
      <c r="F10" s="31"/>
      <c r="G10" s="3"/>
      <c r="H10" s="3">
        <f>SUBTOTAL(1,H7:H9)</f>
        <v>36440</v>
      </c>
    </row>
    <row r="11" spans="2:8" x14ac:dyDescent="0.3">
      <c r="B11" s="6"/>
      <c r="C11" s="2">
        <f>SUBTOTAL(3,C7:C9)</f>
        <v>3</v>
      </c>
      <c r="D11" s="11" t="s">
        <v>42</v>
      </c>
      <c r="E11" s="28"/>
      <c r="F11" s="31"/>
      <c r="G11" s="3"/>
      <c r="H11" s="3"/>
    </row>
    <row r="12" spans="2:8" x14ac:dyDescent="0.3">
      <c r="B12" s="6" t="s">
        <v>37</v>
      </c>
      <c r="C12" s="2" t="s">
        <v>31</v>
      </c>
      <c r="D12" s="2" t="s">
        <v>9</v>
      </c>
      <c r="E12" s="28" t="s">
        <v>10</v>
      </c>
      <c r="F12" s="31">
        <v>28700</v>
      </c>
      <c r="G12" s="3">
        <v>82570</v>
      </c>
      <c r="H12" s="3">
        <v>92600</v>
      </c>
    </row>
    <row r="13" spans="2:8" x14ac:dyDescent="0.3">
      <c r="B13" s="6" t="s">
        <v>18</v>
      </c>
      <c r="C13" s="2" t="s">
        <v>29</v>
      </c>
      <c r="D13" s="2" t="s">
        <v>9</v>
      </c>
      <c r="E13" s="28" t="s">
        <v>17</v>
      </c>
      <c r="F13" s="31">
        <v>18500</v>
      </c>
      <c r="G13" s="3">
        <v>42760</v>
      </c>
      <c r="H13" s="3">
        <v>38470</v>
      </c>
    </row>
    <row r="14" spans="2:8" ht="14.25" thickBot="1" x14ac:dyDescent="0.35">
      <c r="B14" s="26" t="s">
        <v>23</v>
      </c>
      <c r="C14" s="7" t="s">
        <v>32</v>
      </c>
      <c r="D14" s="7" t="s">
        <v>9</v>
      </c>
      <c r="E14" s="17" t="s">
        <v>14</v>
      </c>
      <c r="F14" s="32">
        <v>15300</v>
      </c>
      <c r="G14" s="8">
        <v>37960</v>
      </c>
      <c r="H14" s="8">
        <v>35600</v>
      </c>
    </row>
    <row r="15" spans="2:8" x14ac:dyDescent="0.3">
      <c r="B15" s="35"/>
      <c r="C15" s="35"/>
      <c r="D15" s="38" t="s">
        <v>46</v>
      </c>
      <c r="E15" s="36"/>
      <c r="F15" s="37"/>
      <c r="G15" s="12"/>
      <c r="H15" s="12">
        <f>SUBTOTAL(1,H12:H14)</f>
        <v>55556.666666666664</v>
      </c>
    </row>
    <row r="16" spans="2:8" x14ac:dyDescent="0.3">
      <c r="B16" s="35"/>
      <c r="C16" s="35">
        <f>SUBTOTAL(3,C12:C14)</f>
        <v>3</v>
      </c>
      <c r="D16" s="38" t="s">
        <v>43</v>
      </c>
      <c r="E16" s="36"/>
      <c r="F16" s="37"/>
      <c r="G16" s="12"/>
      <c r="H16" s="12"/>
    </row>
    <row r="17" spans="2:8" x14ac:dyDescent="0.3">
      <c r="B17" s="35"/>
      <c r="C17" s="35"/>
      <c r="D17" s="38" t="s">
        <v>1</v>
      </c>
      <c r="E17" s="36"/>
      <c r="F17" s="37"/>
      <c r="G17" s="12"/>
      <c r="H17" s="12">
        <f>SUBTOTAL(1,H3:H14)</f>
        <v>41548.75</v>
      </c>
    </row>
    <row r="18" spans="2:8" x14ac:dyDescent="0.3">
      <c r="B18" s="35"/>
      <c r="C18" s="35">
        <f>SUBTOTAL(3,C3:C14)</f>
        <v>8</v>
      </c>
      <c r="D18" s="38" t="s">
        <v>0</v>
      </c>
      <c r="E18" s="36"/>
      <c r="F18" s="37"/>
      <c r="G18" s="12"/>
      <c r="H18" s="12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$H3&lt;=30000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매출4월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2024-05-12T12:02:34Z</dcterms:modified>
</cp:coreProperties>
</file>